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4fc2298f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3f2cc3d27d7a4878"/>
    <x:sheet xmlns:r="http://schemas.openxmlformats.org/officeDocument/2006/relationships" name="Reference" sheetId="2" r:id="Rc7f09989885c4a95"/>
  </x:sheets>
</x:workbook>
</file>

<file path=xl/comments1.xml><?xml version="1.0" encoding="utf-8"?>
<x:comments xmlns:x="http://schemas.openxmlformats.org/spreadsheetml/2006/main">
  <x:authors>
    <x:author>tc={0E7BC044-252B-4726-A74C-5A51691C65A0}</x:author>
    <x:author>tc={5F0D5E3E-5093-4B0C-8751-D70E1A6A01FA}</x:author>
  </x:authors>
  <x:commentList>
    <x:comment ref="B1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Commission is charged on wins only. Buy uses the stake; Lay uses gross winnings before commission. No minimum or rounding is applied.</x:t>
        </x:r>
      </x:text>
    </x:comment>
    <x:comment ref="B22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Expected loss divided by the original stake, evaluated until the bet first wins or loses. This is not house edge per roll.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#,##0.00;[Red](#,##0.00);0.00"/>
    <x:numFmt numFmtId="202" formatCode="0.00%"/>
    <x:numFmt numFmtId="203" formatCode="0.0000%"/>
  </x:numFmts>
  <x:fonts count="9">
    <x:font>
      <x:sz val="11"/>
      <x:name val="Carlito"/>
    </x:font>
    <x:font>
      <x:sz val="11"/>
      <x:color rgb="FF202B36"/>
      <x:name val="Aptos"/>
    </x:font>
    <x:font>
      <x:b/>
      <x:sz val="12"/>
      <x:color rgb="FFFFFFFF"/>
      <x:name val="Aptos"/>
    </x:font>
    <x:font>
      <x:b/>
      <x:sz val="11"/>
      <x:color rgb="FF175CD3"/>
      <x:name val="Aptos"/>
    </x:font>
    <x:font>
      <x:sz val="11"/>
      <x:color rgb="FF00804B"/>
      <x:name val="Aptos"/>
    </x:font>
    <x:font>
      <x:b/>
      <x:sz val="13"/>
      <x:color rgb="FF087F8C"/>
      <x:name val="Aptos"/>
    </x:font>
    <x:font>
      <x:b/>
      <x:sz val="11"/>
      <x:color rgb="FFFFFFFF"/>
      <x:name val="Aptos"/>
    </x:font>
    <x:font>
      <x:b/>
      <x:sz val="11"/>
      <x:color rgb="FF202B36"/>
      <x:name val="Aptos"/>
    </x:font>
    <x:font>
      <x:sz val="10"/>
      <x:color rgb="FF00804B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FF6FF"/>
      </x:patternFill>
    </x:fill>
    <x:fill>
      <x:patternFill patternType="solid">
        <x:fgColor rgb="FFEAF7F5"/>
      </x:patternFill>
    </x:fill>
    <x:fill>
      <x:patternFill patternType="solid">
        <x:fgColor rgb="FFE7EDF3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9c0057853458f" /><Relationship Type="http://schemas.openxmlformats.org/officeDocument/2006/relationships/theme" Target="/xl/theme/theme1.xml" Id="R8e9337f93ba04217" /><Relationship Type="http://schemas.openxmlformats.org/officeDocument/2006/relationships/sharedStrings" Target="/xl/sharedStrings.xml" Id="Re39a24fc344e444f" /><Relationship Type="http://schemas.openxmlformats.org/officeDocument/2006/relationships/worksheet" Target="/xl/worksheets/sheet1.xml" Id="R3f2cc3d27d7a4878" /><Relationship Type="http://schemas.openxmlformats.org/officeDocument/2006/relationships/worksheet" Target="/xl/worksheets/sheet2.xml" Id="Rc7f09989885c4a95" /><Relationship Type="http://schemas.microsoft.com/office/2017/10/relationships/person" Target="/xl/persons/person.xml" Id="Reae3f5109958418d" /></Relationships>
</file>

<file path=xl/persons/person.xml><?xml version="1.0" encoding="utf-8"?>
<xltc:personList xmlns:xltc="http://schemas.microsoft.com/office/spreadsheetml/2018/threadedcomments">
  <xltc:person displayName="Anton" id="{193AB705-53A5-4A57-8233-7E046724D873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16" dT="2026-09-07T15:37:21.536" personId="{193AB705-53A5-4A57-8233-7E046724D873}" id="{0E7BC044-252B-4726-A74C-5A51691C65A0}">
    <xltc:text>Commission is charged on wins only. Buy uses the stake; Lay uses gross winnings before commission. No minimum or rounding is applied.</xltc:text>
  </xltc:threadedComment>
  <xltc:threadedComment ref="B22" dT="2026-09-07T15:37:21.537" personId="{193AB705-53A5-4A57-8233-7E046724D873}" id="{5F0D5E3E-5093-4B0C-8751-D70E1A6A01FA}">
    <xltc:text>Expected loss divided by the original stake, evaluated until the bet first wins or loses. This is not house edge per roll.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08d7c159c06e425d" /><Relationship Type="http://schemas.openxmlformats.org/officeDocument/2006/relationships/vmlDrawing" Target="/xl/drawings/vmldrawing.vml" Id="R75113405f0034b75" /><Relationship Type="http://schemas.microsoft.com/office/2017/10/relationships/threadedComment" Target="/xl/threadedcomments/threadedcomment.xml" Id="Rf0b11e351e294d2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8" hidden="0" customWidth="1"/>
    <x:col min="3" max="3" width="29" hidden="0" customWidth="1"/>
    <x:col min="4" max="4" width="29" hidden="0" customWidth="1"/>
  </x:cols>
  <x:sheetData>
    <x:row r="1" ht="28" customHeight="1">
      <x:c r="A1" s="5" t="str">
        <x:v>CRAPS PAYOUTS · EXCEL CALCULATOR</x:v>
      </x:c>
      <x:c r="B1" s="5" t="str">
        <x:v>CRAPS PAYOUTS · EXCEL CALCULATOR</x:v>
      </x:c>
      <x:c r="C1" s="5" t="str">
        <x:v>CRAPS PAYOUTS · EXCEL CALCULATOR</x:v>
      </x:c>
      <x:c r="D1" s="5" t="str">
        <x:v>CRAPS PAYOUTS · EXCEL CALCULATOR</x:v>
      </x:c>
    </x:row>
    <x:row r="2" ht="30" customHeight="1">
      <x:c r="A2" s="3" t="str">
        <x:v>Place, Buy and Lay on standard point numbers · amounts use the same currency throughout.</x:v>
      </x:c>
      <x:c r="B2" s="3" t="str">
        <x:v>Place, Buy and Lay on standard point numbers · amounts use the same currency throughout.</x:v>
      </x:c>
      <x:c r="C2" s="3" t="str">
        <x:v>Place, Buy and Lay on standard point numbers · amounts use the same currency throughout.</x:v>
      </x:c>
      <x:c r="D2" s="3" t="str">
        <x:v>Place, Buy and Lay on standard point numbers · amounts use the same currency throughout.</x:v>
      </x:c>
    </x:row>
    <x:row r="3" ht="27" customHeight="1">
      <x:c r="A3" s="2"/>
      <x:c r="B3" s="2"/>
      <x:c r="C3" s="2"/>
      <x:c r="D3" s="2"/>
    </x:row>
    <x:row r="4" ht="28" customHeight="1">
      <x:c r="A4" s="5" t="str">
        <x:v>1   EDIT THE BLUE INPUT CELLS</x:v>
      </x:c>
      <x:c r="B4" s="5" t="str">
        <x:v>1   EDIT THE BLUE INPUT CELLS</x:v>
      </x:c>
      <x:c r="C4" s="5" t="str">
        <x:v>1   EDIT THE BLUE INPUT CELLS</x:v>
      </x:c>
      <x:c r="D4" s="5" t="str">
        <x:v>1   EDIT THE BLUE INPUT CELLS</x:v>
      </x:c>
    </x:row>
    <x:row r="5" ht="28" customHeight="1">
      <x:c r="A5" s="2" t="str">
        <x:v>Bet type</x:v>
      </x:c>
      <x:c r="B5" s="7" t="str">
        <x:v>Buy</x:v>
      </x:c>
      <x:c r="C5" s="3" t="str">
        <x:v>Choose Place, Buy or Lay.</x:v>
      </x:c>
      <x:c r="D5" s="3" t="str">
        <x:v>Choose Place, Buy or Lay.</x:v>
      </x:c>
    </x:row>
    <x:row r="6" ht="28" customHeight="1">
      <x:c r="A6" s="2" t="str">
        <x:v>Number</x:v>
      </x:c>
      <x:c r="B6" s="8" t="n">
        <x:v>4</x:v>
      </x:c>
      <x:c r="C6" s="3" t="str">
        <x:v>Choose 4, 5, 6, 8, 9 or 10.</x:v>
      </x:c>
      <x:c r="D6" s="3" t="str">
        <x:v>Choose 4, 5, 6, 8, 9 or 10.</x:v>
      </x:c>
    </x:row>
    <x:row r="7" ht="36" customHeight="1">
      <x:c r="A7" s="2" t="str">
        <x:v>Stake</x:v>
      </x:c>
      <x:c r="B7" s="9" t="n">
        <x:v>20</x:v>
      </x:c>
      <x:c r="C7" s="3" t="str">
        <x:v>Greater than 0; up to 100,000,000; no more than 2 decimal places.</x:v>
      </x:c>
      <x:c r="D7" s="3" t="str">
        <x:v>Greater than 0; up to 100,000,000; no more than 2 decimal places.</x:v>
      </x:c>
    </x:row>
    <x:row r="8" ht="28" customHeight="1">
      <x:c r="A8" s="2" t="str">
        <x:v>Win-only vig rate</x:v>
      </x:c>
      <x:c r="B8" s="10" t="n">
        <x:v>0.05</x:v>
      </x:c>
      <x:c r="C8" s="3" t="str">
        <x:v>Enter 5% as 5%, not 5. Ignored for Place bets.</x:v>
      </x:c>
      <x:c r="D8" s="3" t="str">
        <x:v>Enter 5% as 5%, not 5. Ignored for Place bets.</x:v>
      </x:c>
    </x:row>
    <x:row r="9" ht="27" customHeight="1">
      <x:c r="A9" s="2"/>
      <x:c r="B9" s="2"/>
      <x:c r="C9" s="2"/>
      <x:c r="D9" s="2"/>
    </x:row>
    <x:row r="10" ht="27" customHeight="1">
      <x:c r="A10" s="2" t="str">
        <x:v>Input check</x:v>
      </x:c>
      <x:c r="B10" s="2" t="str">
        <x:f>IFERROR(IF(AND(OR(B5="Place",B5="Buy",B5="Lay"),ISNUMBER(B6),OR(B6=4,B6=5,B6=6,B6=8,B6=9,B6=10),ISNUMBER(B7),B7&gt;0,B7&lt;=100000000,ROUND(B7,2)=B7,ISNUMBER(B8),B8&gt;=0,B8&lt;=1),"OK","Check the blue input cells"),"Check the blue input cells")</x:f>
        <x:v>OK</x:v>
      </x:c>
      <x:c r="C10" s="2"/>
      <x:c r="D10" s="2"/>
    </x:row>
    <x:row r="11" ht="28" customHeight="1">
      <x:c r="A11" s="5" t="str">
        <x:v>2   EXACT PAYOUTS AND EXPECTED VALUE</x:v>
      </x:c>
      <x:c r="B11" s="5" t="str">
        <x:v>2   EXACT PAYOUTS AND EXPECTED VALUE</x:v>
      </x:c>
      <x:c r="C11" s="5" t="str">
        <x:v>2   EXACT PAYOUTS AND EXPECTED VALUE</x:v>
      </x:c>
      <x:c r="D11" s="5" t="str">
        <x:v>2   EXACT PAYOUTS AND EXPECTED VALUE</x:v>
      </x:c>
    </x:row>
    <x:row r="12" ht="32" customHeight="1">
      <x:c r="A12" s="2" t="str">
        <x:v>Ways to roll the number</x:v>
      </x:c>
      <x:c r="B12" s="14" t="n">
        <x:f>IF($B$10="OK",VLOOKUP(B6,'Reference'!$A$5:$D$10,2,FALSE),"")</x:f>
        <x:v>3</x:v>
      </x:c>
      <x:c r="C12" s="3" t="str">
        <x:v>Out of 36 equally likely outcomes of two fair dice.</x:v>
      </x:c>
      <x:c r="D12" s="3" t="str">
        <x:v>Out of 36 equally likely outcomes of two fair dice.</x:v>
      </x:c>
    </x:row>
    <x:row r="13" ht="32" customHeight="1">
      <x:c r="A13" s="2" t="str">
        <x:v>Payout numerator</x:v>
      </x:c>
      <x:c r="B13" s="14" t="n">
        <x:f>IF($B$10="OK",IF(B5="Place",VLOOKUP(B6,'Reference'!$A$5:$D$10,3,FALSE),IF(B5="Buy",'Reference'!$B$12,B12)),"")</x:f>
        <x:v>6</x:v>
      </x:c>
      <x:c r="C13" s="3" t="str">
        <x:v>To-odds: profit units in the payout ratio.</x:v>
      </x:c>
      <x:c r="D13" s="3" t="str">
        <x:v>To-odds: profit units in the payout ratio.</x:v>
      </x:c>
    </x:row>
    <x:row r="14" ht="32" customHeight="1">
      <x:c r="A14" s="2" t="str">
        <x:v>Payout denominator</x:v>
      </x:c>
      <x:c r="B14" s="14" t="n">
        <x:f>IF($B$10="OK",IF(B5="Place",VLOOKUP(B6,'Reference'!$A$5:$D$10,4,FALSE),IF(B5="Buy",B12,'Reference'!$B$12)),"")</x:f>
        <x:v>3</x:v>
      </x:c>
      <x:c r="C14" s="3" t="str">
        <x:v>To-odds: stake units in the payout ratio.</x:v>
      </x:c>
      <x:c r="D14" s="3" t="str">
        <x:v>To-odds: stake units in the payout ratio.</x:v>
      </x:c>
    </x:row>
    <x:row r="15" ht="32" customHeight="1">
      <x:c r="A15" s="2" t="str">
        <x:v>Gross win, before vig</x:v>
      </x:c>
      <x:c r="B15" s="12" t="n">
        <x:f>IF($B$10="OK",B7*B13/B14,"")</x:f>
        <x:v>40</x:v>
      </x:c>
      <x:c r="C15" s="3" t="str">
        <x:v>Stake × numerator ÷ denominator; no chip rounding.</x:v>
      </x:c>
      <x:c r="D15" s="3" t="str">
        <x:v>Stake × numerator ÷ denominator; no chip rounding.</x:v>
      </x:c>
    </x:row>
    <x:row r="16" ht="32" customHeight="1">
      <x:c r="A16" s="2" t="str">
        <x:v>Vig on a win</x:v>
      </x:c>
      <x:c r="B16" s="12" t="n">
        <x:f>IF($B$10="OK",IF(B5="Place",0,IF(B5="Buy",B7,B15)*B8),"")</x:f>
        <x:v>1</x:v>
      </x:c>
      <x:c r="C16" s="3" t="str">
        <x:v>Buy: rate × stake. Lay: rate × gross win. Place: zero.</x:v>
      </x:c>
      <x:c r="D16" s="3" t="str">
        <x:v>Buy: rate × stake. Lay: rate × gross win. Place: zero.</x:v>
      </x:c>
    </x:row>
    <x:row r="17" ht="32" customHeight="1">
      <x:c r="A17" s="15" t="str">
        <x:v>Net profit on a win</x:v>
      </x:c>
      <x:c r="B17" s="18" t="n">
        <x:f>IF($B$10="OK",B15-B16,"")</x:f>
        <x:v>39</x:v>
      </x:c>
      <x:c r="C17" s="17" t="str">
        <x:v>Gross win minus the win-only commission.</x:v>
      </x:c>
      <x:c r="D17" s="17" t="str">
        <x:v>Gross win minus the win-only commission.</x:v>
      </x:c>
    </x:row>
    <x:row r="18" ht="32" customHeight="1">
      <x:c r="A18" s="15" t="str">
        <x:v>Return if stake is collected</x:v>
      </x:c>
      <x:c r="B18" s="18" t="n">
        <x:f>IF($B$10="OK",B7+B17,"")</x:f>
        <x:v>59</x:v>
      </x:c>
      <x:c r="C18" s="17" t="str">
        <x:v>Stake + net profit. A bet left up is not paid out in full.</x:v>
      </x:c>
      <x:c r="D18" s="17" t="str">
        <x:v>Stake + net profit. A bet left up is not paid out in full.</x:v>
      </x:c>
    </x:row>
    <x:row r="19" ht="32" customHeight="1">
      <x:c r="A19" s="2" t="str">
        <x:v>Stake lost on a loss</x:v>
      </x:c>
      <x:c r="B19" s="12" t="n">
        <x:f>IF($B$10="OK",B7,"")</x:f>
        <x:v>20</x:v>
      </x:c>
      <x:c r="C19" s="3" t="str">
        <x:v>No commission is charged when this model loses.</x:v>
      </x:c>
      <x:c r="D19" s="3" t="str">
        <x:v>No commission is charged when this model loses.</x:v>
      </x:c>
    </x:row>
    <x:row r="20" ht="32" customHeight="1">
      <x:c r="A20" s="2" t="str">
        <x:v>Win probability at resolution</x:v>
      </x:c>
      <x:c r="B20" s="13" t="n">
        <x:f>IF($B$10="OK",IF(B5="Lay",'Reference'!$B$12,B12)/(B12+'Reference'!$B$12),"")</x:f>
        <x:v>0.3333333333333333</x:v>
      </x:c>
      <x:c r="C20" s="3" t="str">
        <x:v>Lay wins on 7; Place and Buy win on the chosen number.</x:v>
      </x:c>
      <x:c r="D20" s="3" t="str">
        <x:v>Lay wins on 7; Place and Buy win on the chosen number.</x:v>
      </x:c>
    </x:row>
    <x:row r="21" ht="32" customHeight="1">
      <x:c r="A21" s="2" t="str">
        <x:v>Expected profit per bet</x:v>
      </x:c>
      <x:c r="B21" s="12" t="n">
        <x:f>IF($B$10="OK",B20*B17-(1-B20)*B19,"")</x:f>
        <x:v>-0.3333333333333357</x:v>
      </x:c>
      <x:c r="C21" s="3" t="str">
        <x:v>P(win) × net profit − P(loss) × stake.</x:v>
      </x:c>
      <x:c r="D21" s="3" t="str">
        <x:v>P(win) × net profit − P(loss) × stake.</x:v>
      </x:c>
    </x:row>
    <x:row r="22" ht="32" customHeight="1">
      <x:c r="A22" s="15" t="str">
        <x:v>House edge / initial stake</x:v>
      </x:c>
      <x:c r="B22" s="20" t="n">
        <x:f>IF($B$10="OK",-B21/B7,"")</x:f>
        <x:v>0.016666666666666784</x:v>
      </x:c>
      <x:c r="C22" s="17" t="str">
        <x:v>Expected loss ÷ initial stake; one bet until resolution.</x:v>
      </x:c>
      <x:c r="D22" s="17" t="str">
        <x:v>Expected loss ÷ initial stake; one bet until resolution.</x:v>
      </x:c>
    </x:row>
    <x:row r="23" ht="27" customHeight="1">
      <x:c r="A23" s="2"/>
      <x:c r="B23" s="2"/>
      <x:c r="C23" s="2"/>
      <x:c r="D23" s="2"/>
    </x:row>
    <x:row r="24" ht="28" customHeight="1">
      <x:c r="A24" s="5" t="str">
        <x:v>3   MODEL LIMITS</x:v>
      </x:c>
      <x:c r="B24" s="5" t="str">
        <x:v>3   MODEL LIMITS</x:v>
      </x:c>
      <x:c r="C24" s="5" t="str">
        <x:v>3   MODEL LIMITS</x:v>
      </x:c>
      <x:c r="D24" s="5" t="str">
        <x:v>3   MODEL LIMITS</x:v>
      </x:c>
    </x:row>
    <x:row r="25" ht="40" customHeight="1">
      <x:c r="A25" s="3" t="str">
        <x:v>Exact ratios and exact win-only vig. No upfront fee, minimum vig, chip rounding, commission rounding or betting progression is modeled.</x:v>
      </x:c>
      <x:c r="B25" s="3" t="str">
        <x:v>Exact ratios and exact win-only vig. No upfront fee, minimum vig, chip rounding, commission rounding or betting progression is modeled.</x:v>
      </x:c>
      <x:c r="C25" s="3" t="str">
        <x:v>Exact ratios and exact win-only vig. No upfront fee, minimum vig, chip rounding, commission rounding or betting progression is modeled.</x:v>
      </x:c>
      <x:c r="D25" s="3" t="str">
        <x:v>Exact ratios and exact win-only vig. No upfront fee, minimum vig, chip rounding, commission rounding or betting progression is modeled.</x:v>
      </x:c>
    </x:row>
    <x:row r="26" ht="40" customHeight="1">
      <x:c r="A26" s="3" t="str">
        <x:v>Money displays use 2 decimal places; formulas retain unrounded values. A displayed fractional payout is not a promise of a table payout.</x:v>
      </x:c>
      <x:c r="B26" s="3" t="str">
        <x:v>Money displays use 2 decimal places; formulas retain unrounded values. A displayed fractional payout is not a promise of a table payout.</x:v>
      </x:c>
      <x:c r="C26" s="3" t="str">
        <x:v>Money displays use 2 decimal places; formulas retain unrounded values. A displayed fractional payout is not a promise of a table payout.</x:v>
      </x:c>
      <x:c r="D26" s="3" t="str">
        <x:v>Money displays use 2 decimal places; formulas retain unrounded values. A displayed fractional payout is not a promise of a table payout.</x:v>
      </x:c>
    </x:row>
    <x:row r="27" ht="40" customHeight="1">
      <x:c r="A27" s="3" t="str">
        <x:v>Other rolls leave an active bet unresolved. A bet that is called off has no action on those rolls. This is not a session or portfolio model.</x:v>
      </x:c>
      <x:c r="B27" s="3" t="str">
        <x:v>Other rolls leave an active bet unresolved. A bet that is called off has no action on those rolls. This is not a session or portfolio model.</x:v>
      </x:c>
      <x:c r="C27" s="3" t="str">
        <x:v>Other rolls leave an active bet unresolved. A bet that is called off has no action on those rolls. This is not a session or portfolio model.</x:v>
      </x:c>
      <x:c r="D27" s="3" t="str">
        <x:v>Other rolls leave an active bet unresolved. A bet that is called off has no action on those rolls. This is not a session or portfolio model.</x:v>
      </x:c>
    </x:row>
    <x:row r="28" ht="32" customHeight="1">
      <x:c r="A28" s="3" t="str">
        <x:v>Use the Reference sheet for payout ratios, worked examples and source URLs. Only the blue cells are intended for editing.</x:v>
      </x:c>
      <x:c r="B28" s="3" t="str">
        <x:v>Use the Reference sheet for payout ratios, worked examples and source URLs. Only the blue cells are intended for editing.</x:v>
      </x:c>
      <x:c r="C28" s="3" t="str">
        <x:v>Use the Reference sheet for payout ratios, worked examples and source URLs. Only the blue cells are intended for editing.</x:v>
      </x:c>
      <x:c r="D28" s="3" t="str">
        <x:v>Use the Reference sheet for payout ratios, worked examples and source URLs. Only the blue cells are intended for editing.</x:v>
      </x:c>
    </x:row>
    <x:row r="29" ht="27" customHeight="1">
      <x:c r="A29" s="3" t="str">
        <x:v>GamblingCalc.com · Standard craps only · Workbook v1.0</x:v>
      </x:c>
      <x:c r="B29" s="3" t="str">
        <x:v>GamblingCalc.com · Standard craps only · Workbook v1.0</x:v>
      </x:c>
      <x:c r="C29" s="3" t="str">
        <x:v>GamblingCalc.com · Standard craps only · Workbook v1.0</x:v>
      </x:c>
      <x:c r="D29" s="3" t="str">
        <x:v>GamblingCalc.com · Standard craps only · Workbook v1.0</x:v>
      </x:c>
    </x:row>
  </x:sheetData>
  <x:mergeCells>
    <x:mergeCell ref="A1:D1"/>
    <x:mergeCell ref="A2:D2"/>
    <x:mergeCell ref="A4:D4"/>
    <x:mergeCell ref="C5:D5"/>
    <x:mergeCell ref="C6:D6"/>
    <x:mergeCell ref="C7:D7"/>
    <x:mergeCell ref="C8:D8"/>
    <x:mergeCell ref="B10:D10"/>
    <x:mergeCell ref="A11:D11"/>
    <x:mergeCell ref="C12:D12"/>
    <x:mergeCell ref="C13:D13"/>
    <x:mergeCell ref="C14:D14"/>
    <x:mergeCell ref="C15:D15"/>
    <x:mergeCell ref="C16:D16"/>
    <x:mergeCell ref="C17:D17"/>
    <x:mergeCell ref="C18:D18"/>
    <x:mergeCell ref="C19:D19"/>
    <x:mergeCell ref="C20:D20"/>
    <x:mergeCell ref="C21:D21"/>
    <x:mergeCell ref="C22:D22"/>
    <x:mergeCell ref="A24:D24"/>
    <x:mergeCell ref="A25:D25"/>
    <x:mergeCell ref="A26:D26"/>
    <x:mergeCell ref="A27:D27"/>
    <x:mergeCell ref="A28:D28"/>
    <x:mergeCell ref="A29:D29"/>
  </x:mergeCells>
  <x:conditionalFormatting sqref="B10:D10">
    <x:cfRule type="containsText" dxfId="0" priority="1" operator="containsText" text="Check"/>
  </x:conditionalFormatting>
  <x:dataValidations count="2">
    <x:dataValidation type="list" sqref="B5">
      <x:formula1>"Place,Buy,Lay"</x:formula1>
    </x:dataValidation>
    <x:dataValidation type="list" sqref="B6">
      <x:formula1>"4,5,6,8,9,10"</x:formula1>
    </x:dataValidation>
  </x:dataValidations>
  <x:pageMargins left="0.7" right="0.7" top="0.75" bottom="0.75" header="0.3" footer="0.3"/>
  <x:legacyDrawing xmlns:r="http://schemas.openxmlformats.org/officeDocument/2006/relationships" r:id="R75113405f0034b75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8" customHeight="1">
      <x:c r="A1" s="5" t="str">
        <x:v>REFERENCE · RATIOS, EXAMPLES AND SOURCES</x:v>
      </x:c>
      <x:c r="B1" s="5" t="str">
        <x:v>REFERENCE · RATIOS, EXAMPLES AND SOURCES</x:v>
      </x:c>
      <x:c r="C1" s="5" t="str">
        <x:v>REFERENCE · RATIOS, EXAMPLES AND SOURCES</x:v>
      </x:c>
      <x:c r="D1" s="5" t="str">
        <x:v>REFERENCE · RATIOS, EXAMPLES AND SOURCES</x:v>
      </x:c>
      <x:c r="E1" s="5" t="str">
        <x:v>REFERENCE · RATIOS, EXAMPLES AND SOURCES</x:v>
      </x:c>
      <x:c r="F1" s="5" t="str">
        <x:v>REFERENCE · RATIOS, EXAMPLES AND SOURCES</x:v>
      </x:c>
    </x:row>
    <x:row r="2" ht="30" customHeight="1">
      <x:c r="A2" s="3" t="str">
        <x:v>The tables use standard craps point numbers and an exact 5% commission charged only on a win.</x:v>
      </x:c>
      <x:c r="B2" s="3" t="str">
        <x:v>The tables use standard craps point numbers and an exact 5% commission charged only on a win.</x:v>
      </x:c>
      <x:c r="C2" s="3" t="str">
        <x:v>The tables use standard craps point numbers and an exact 5% commission charged only on a win.</x:v>
      </x:c>
      <x:c r="D2" s="3" t="str">
        <x:v>The tables use standard craps point numbers and an exact 5% commission charged only on a win.</x:v>
      </x:c>
      <x:c r="E2" s="3" t="str">
        <x:v>The tables use standard craps point numbers and an exact 5% commission charged only on a win.</x:v>
      </x:c>
      <x:c r="F2" s="3" t="str">
        <x:v>The tables use standard craps point numbers and an exact 5% commission charged only on a win.</x:v>
      </x:c>
    </x:row>
    <x:row r="3" ht="27" customHeight="1">
      <x:c r="A3" s="2"/>
      <x:c r="B3" s="2"/>
      <x:c r="C3" s="2"/>
      <x:c r="D3" s="2"/>
      <x:c r="E3" s="2"/>
      <x:c r="F3" s="2"/>
    </x:row>
    <x:row r="4" ht="34" customHeight="1">
      <x:c r="A4" s="23" t="str">
        <x:v>Number</x:v>
      </x:c>
      <x:c r="B4" s="23" t="str">
        <x:v>Ways / 36</x:v>
      </x:c>
      <x:c r="C4" s="23" t="str">
        <x:v>Place numerator</x:v>
      </x:c>
      <x:c r="D4" s="23" t="str">
        <x:v>Place denominator</x:v>
      </x:c>
      <x:c r="E4" s="2"/>
      <x:c r="F4" s="2"/>
    </x:row>
    <x:row r="5" ht="30" customHeight="1">
      <x:c r="A5" s="11" t="n">
        <x:v>4</x:v>
      </x:c>
      <x:c r="B5" s="11" t="n">
        <x:v>3</x:v>
      </x:c>
      <x:c r="C5" s="11" t="n">
        <x:v>9</x:v>
      </x:c>
      <x:c r="D5" s="11" t="n">
        <x:v>5</x:v>
      </x:c>
      <x:c r="E5" s="3" t="str">
        <x:v>Buy pays 6 / ways. Lay pays ways / 6. These ratios are profit before commission.</x:v>
      </x:c>
      <x:c r="F5" s="3" t="str">
        <x:v>Buy pays 6 / ways. Lay pays ways / 6. These ratios are profit before commission.</x:v>
      </x:c>
    </x:row>
    <x:row r="6" ht="30" customHeight="1">
      <x:c r="A6" s="11" t="n">
        <x:v>5</x:v>
      </x:c>
      <x:c r="B6" s="11" t="n">
        <x:v>4</x:v>
      </x:c>
      <x:c r="C6" s="11" t="n">
        <x:v>7</x:v>
      </x:c>
      <x:c r="D6" s="11" t="n">
        <x:v>5</x:v>
      </x:c>
      <x:c r="E6" s="3" t="str">
        <x:v>Buy pays 6 / ways. Lay pays ways / 6. These ratios are profit before commission.</x:v>
      </x:c>
      <x:c r="F6" s="3" t="str">
        <x:v>Buy pays 6 / ways. Lay pays ways / 6. These ratios are profit before commission.</x:v>
      </x:c>
    </x:row>
    <x:row r="7" ht="30" customHeight="1">
      <x:c r="A7" s="11" t="n">
        <x:v>6</x:v>
      </x:c>
      <x:c r="B7" s="11" t="n">
        <x:v>5</x:v>
      </x:c>
      <x:c r="C7" s="11" t="n">
        <x:v>7</x:v>
      </x:c>
      <x:c r="D7" s="11" t="n">
        <x:v>6</x:v>
      </x:c>
      <x:c r="E7" s="3" t="str">
        <x:v>Buy pays 6 / ways. Lay pays ways / 6. These ratios are profit before commission.</x:v>
      </x:c>
      <x:c r="F7" s="3" t="str">
        <x:v>Buy pays 6 / ways. Lay pays ways / 6. These ratios are profit before commission.</x:v>
      </x:c>
    </x:row>
    <x:row r="8" ht="27" customHeight="1">
      <x:c r="A8" s="11" t="n">
        <x:v>8</x:v>
      </x:c>
      <x:c r="B8" s="11" t="n">
        <x:v>5</x:v>
      </x:c>
      <x:c r="C8" s="11" t="n">
        <x:v>7</x:v>
      </x:c>
      <x:c r="D8" s="11" t="n">
        <x:v>6</x:v>
      </x:c>
      <x:c r="E8" s="2"/>
      <x:c r="F8" s="2"/>
    </x:row>
    <x:row r="9" ht="29" customHeight="1">
      <x:c r="A9" s="11" t="n">
        <x:v>9</x:v>
      </x:c>
      <x:c r="B9" s="11" t="n">
        <x:v>4</x:v>
      </x:c>
      <x:c r="C9" s="11" t="n">
        <x:v>7</x:v>
      </x:c>
      <x:c r="D9" s="11" t="n">
        <x:v>5</x:v>
      </x:c>
      <x:c r="E9" s="3" t="str">
        <x:v>Source for standard Place and true-odds ratios: Rivers Casino guide, linked below. The win-only fee is an explicit model assumption.</x:v>
      </x:c>
      <x:c r="F9" s="3" t="str">
        <x:v>Source for standard Place and true-odds ratios: Rivers Casino guide, linked below. The win-only fee is an explicit model assumption.</x:v>
      </x:c>
    </x:row>
    <x:row r="10" ht="29" customHeight="1">
      <x:c r="A10" s="11" t="n">
        <x:v>10</x:v>
      </x:c>
      <x:c r="B10" s="11" t="n">
        <x:v>3</x:v>
      </x:c>
      <x:c r="C10" s="11" t="n">
        <x:v>9</x:v>
      </x:c>
      <x:c r="D10" s="11" t="n">
        <x:v>5</x:v>
      </x:c>
      <x:c r="E10" s="3" t="str">
        <x:v>Source for standard Place and true-odds ratios: Rivers Casino guide, linked below. The win-only fee is an explicit model assumption.</x:v>
      </x:c>
      <x:c r="F10" s="3" t="str">
        <x:v>Source for standard Place and true-odds ratios: Rivers Casino guide, linked below. The win-only fee is an explicit model assumption.</x:v>
      </x:c>
    </x:row>
    <x:row r="11" ht="29" customHeight="1">
      <x:c r="A11" s="2"/>
      <x:c r="B11" s="2"/>
      <x:c r="C11" s="2"/>
      <x:c r="D11" s="2"/>
      <x:c r="E11" s="3" t="str">
        <x:v>Source for standard Place and true-odds ratios: Rivers Casino guide, linked below. The win-only fee is an explicit model assumption.</x:v>
      </x:c>
      <x:c r="F11" s="3" t="str">
        <x:v>Source for standard Place and true-odds ratios: Rivers Casino guide, linked below. The win-only fee is an explicit model assumption.</x:v>
      </x:c>
    </x:row>
    <x:row r="12" ht="29" customHeight="1">
      <x:c r="A12" s="2" t="str">
        <x:v>Ways to roll 7</x:v>
      </x:c>
      <x:c r="B12" s="11" t="n">
        <x:v>6</x:v>
      </x:c>
      <x:c r="C12" s="2"/>
      <x:c r="D12" s="2"/>
      <x:c r="E12" s="3" t="str">
        <x:v>Source for standard Place and true-odds ratios: Rivers Casino guide, linked below. The win-only fee is an explicit model assumption.</x:v>
      </x:c>
      <x:c r="F12" s="3" t="str">
        <x:v>Source for standard Place and true-odds ratios: Rivers Casino guide, linked below. The win-only fee is an explicit model assumption.</x:v>
      </x:c>
    </x:row>
    <x:row r="13" ht="27" customHeight="1">
      <x:c r="A13" s="2" t="str">
        <x:v>Example win-only vig</x:v>
      </x:c>
      <x:c r="B13" s="24" t="n">
        <x:v>0.05</x:v>
      </x:c>
      <x:c r="C13" s="2"/>
      <x:c r="D13" s="2"/>
      <x:c r="E13" s="2"/>
      <x:c r="F13" s="2"/>
    </x:row>
    <x:row r="14" ht="27" customHeight="1">
      <x:c r="A14" s="2"/>
      <x:c r="B14" s="2"/>
      <x:c r="C14" s="2"/>
      <x:c r="D14" s="2"/>
      <x:c r="E14" s="2"/>
      <x:c r="F14" s="2"/>
    </x:row>
    <x:row r="15" ht="28" customHeight="1">
      <x:c r="A15" s="5" t="str">
        <x:v>WORKED EXAMPLES · EXACT VALUES, 5% VIG ON WINS</x:v>
      </x:c>
      <x:c r="B15" s="5" t="str">
        <x:v>WORKED EXAMPLES · EXACT VALUES, 5% VIG ON WINS</x:v>
      </x:c>
      <x:c r="C15" s="5" t="str">
        <x:v>WORKED EXAMPLES · EXACT VALUES, 5% VIG ON WINS</x:v>
      </x:c>
      <x:c r="D15" s="5" t="str">
        <x:v>WORKED EXAMPLES · EXACT VALUES, 5% VIG ON WINS</x:v>
      </x:c>
      <x:c r="E15" s="5" t="str">
        <x:v>WORKED EXAMPLES · EXACT VALUES, 5% VIG ON WINS</x:v>
      </x:c>
      <x:c r="F15" s="5" t="str">
        <x:v>WORKED EXAMPLES · EXACT VALUES, 5% VIG ON WINS</x:v>
      </x:c>
    </x:row>
    <x:row r="16" ht="30" customHeight="1">
      <x:c r="A16" s="26" t="str">
        <x:v>Bet type</x:v>
      </x:c>
      <x:c r="B16" s="26" t="str">
        <x:v>Number</x:v>
      </x:c>
      <x:c r="C16" s="26" t="str">
        <x:v>Stake</x:v>
      </x:c>
      <x:c r="D16" s="26" t="str">
        <x:v>Net profit</x:v>
      </x:c>
      <x:c r="E16" s="26" t="str">
        <x:v>Total return</x:v>
      </x:c>
      <x:c r="F16" s="26" t="str">
        <x:v>House edge</x:v>
      </x:c>
    </x:row>
    <x:row r="17" ht="27" customHeight="1">
      <x:c r="A17" s="2" t="str">
        <x:v>Place</x:v>
      </x:c>
      <x:c r="B17" s="11" t="n">
        <x:v>6</x:v>
      </x:c>
      <x:c r="C17" s="12" t="n">
        <x:v>30</x:v>
      </x:c>
      <x:c r="D17" s="12" t="n">
        <x:f>IF(A17="Place",C17*VLOOKUP(B17,$A$5:$D$10,3,FALSE)/VLOOKUP(B17,$A$5:$D$10,4,FALSE),IF(A17="Buy",C17*$B$12/VLOOKUP(B17,$A$5:$D$10,2,FALSE)-C17*$B$13,C17*VLOOKUP(B17,$A$5:$D$10,2,FALSE)/$B$12*(1-$B$13)))</x:f>
        <x:v>35</x:v>
      </x:c>
      <x:c r="E17" s="12" t="n">
        <x:f>C17+D17</x:f>
        <x:v>65</x:v>
      </x:c>
      <x:c r="F17" s="13" t="n">
        <x:f>1-IF(A17="Lay",$B$12,VLOOKUP(B17,$A$5:$D$10,2,FALSE))/(VLOOKUP(B17,$A$5:$D$10,2,FALSE)+$B$12)*(1+D17/C17)</x:f>
        <x:v>0.015151515151515027</x:v>
      </x:c>
    </x:row>
    <x:row r="18" ht="27" customHeight="1">
      <x:c r="A18" s="2" t="str">
        <x:v>Buy</x:v>
      </x:c>
      <x:c r="B18" s="11" t="n">
        <x:v>4</x:v>
      </x:c>
      <x:c r="C18" s="12" t="n">
        <x:v>20</x:v>
      </x:c>
      <x:c r="D18" s="12" t="n">
        <x:f>IF(A18="Place",C18*VLOOKUP(B18,$A$5:$D$10,3,FALSE)/VLOOKUP(B18,$A$5:$D$10,4,FALSE),IF(A18="Buy",C18*$B$12/VLOOKUP(B18,$A$5:$D$10,2,FALSE)-C18*$B$13,C18*VLOOKUP(B18,$A$5:$D$10,2,FALSE)/$B$12*(1-$B$13)))</x:f>
        <x:v>39</x:v>
      </x:c>
      <x:c r="E18" s="12" t="n">
        <x:f>C18+D18</x:f>
        <x:v>59</x:v>
      </x:c>
      <x:c r="F18" s="13" t="n">
        <x:f>1-IF(A18="Lay",$B$12,VLOOKUP(B18,$A$5:$D$10,2,FALSE))/(VLOOKUP(B18,$A$5:$D$10,2,FALSE)+$B$12)*(1+D18/C18)</x:f>
        <x:v>0.016666666666666607</x:v>
      </x:c>
    </x:row>
    <x:row r="19" ht="27" customHeight="1">
      <x:c r="A19" s="2" t="str">
        <x:v>Lay</x:v>
      </x:c>
      <x:c r="B19" s="11" t="n">
        <x:v>4</x:v>
      </x:c>
      <x:c r="C19" s="12" t="n">
        <x:v>40</x:v>
      </x:c>
      <x:c r="D19" s="12" t="n">
        <x:f>IF(A19="Place",C19*VLOOKUP(B19,$A$5:$D$10,3,FALSE)/VLOOKUP(B19,$A$5:$D$10,4,FALSE),IF(A19="Buy",C19*$B$12/VLOOKUP(B19,$A$5:$D$10,2,FALSE)-C19*$B$13,C19*VLOOKUP(B19,$A$5:$D$10,2,FALSE)/$B$12*(1-$B$13)))</x:f>
        <x:v>19</x:v>
      </x:c>
      <x:c r="E19" s="12" t="n">
        <x:f>C19+D19</x:f>
        <x:v>59</x:v>
      </x:c>
      <x:c r="F19" s="13" t="n">
        <x:f>1-IF(A19="Lay",$B$12,VLOOKUP(B19,$A$5:$D$10,2,FALSE))/(VLOOKUP(B19,$A$5:$D$10,2,FALSE)+$B$12)*(1+D19/C19)</x:f>
        <x:v>0.016666666666666607</x:v>
      </x:c>
    </x:row>
    <x:row r="20" ht="27" customHeight="1">
      <x:c r="A20" s="2" t="str">
        <x:v>Buy</x:v>
      </x:c>
      <x:c r="B20" s="11" t="n">
        <x:v>5</x:v>
      </x:c>
      <x:c r="C20" s="12" t="n">
        <x:v>20</x:v>
      </x:c>
      <x:c r="D20" s="12" t="n">
        <x:f>IF(A20="Place",C20*VLOOKUP(B20,$A$5:$D$10,3,FALSE)/VLOOKUP(B20,$A$5:$D$10,4,FALSE),IF(A20="Buy",C20*$B$12/VLOOKUP(B20,$A$5:$D$10,2,FALSE)-C20*$B$13,C20*VLOOKUP(B20,$A$5:$D$10,2,FALSE)/$B$12*(1-$B$13)))</x:f>
        <x:v>29</x:v>
      </x:c>
      <x:c r="E20" s="12" t="n">
        <x:f>C20+D20</x:f>
        <x:v>49</x:v>
      </x:c>
      <x:c r="F20" s="13" t="n">
        <x:f>1-IF(A20="Lay",$B$12,VLOOKUP(B20,$A$5:$D$10,2,FALSE))/(VLOOKUP(B20,$A$5:$D$10,2,FALSE)+$B$12)*(1+D20/C20)</x:f>
        <x:v>0.019999999999999907</x:v>
      </x:c>
    </x:row>
    <x:row r="21" ht="27" customHeight="1">
      <x:c r="A21" s="2" t="str">
        <x:v>Place</x:v>
      </x:c>
      <x:c r="B21" s="11" t="n">
        <x:v>4</x:v>
      </x:c>
      <x:c r="C21" s="12" t="n">
        <x:v>20</x:v>
      </x:c>
      <x:c r="D21" s="12" t="n">
        <x:f>IF(A21="Place",C21*VLOOKUP(B21,$A$5:$D$10,3,FALSE)/VLOOKUP(B21,$A$5:$D$10,4,FALSE),IF(A21="Buy",C21*$B$12/VLOOKUP(B21,$A$5:$D$10,2,FALSE)-C21*$B$13,C21*VLOOKUP(B21,$A$5:$D$10,2,FALSE)/$B$12*(1-$B$13)))</x:f>
        <x:v>36</x:v>
      </x:c>
      <x:c r="E21" s="12" t="n">
        <x:f>C21+D21</x:f>
        <x:v>56</x:v>
      </x:c>
      <x:c r="F21" s="13" t="n">
        <x:f>1-IF(A21="Lay",$B$12,VLOOKUP(B21,$A$5:$D$10,2,FALSE))/(VLOOKUP(B21,$A$5:$D$10,2,FALSE)+$B$12)*(1+D21/C21)</x:f>
        <x:v>0.06666666666666676</x:v>
      </x:c>
    </x:row>
    <x:row r="22" ht="27" customHeight="1">
      <x:c r="A22" s="2" t="str">
        <x:v>Place</x:v>
      </x:c>
      <x:c r="B22" s="11" t="n">
        <x:v>6</x:v>
      </x:c>
      <x:c r="C22" s="12" t="n">
        <x:v>5</x:v>
      </x:c>
      <x:c r="D22" s="12" t="n">
        <x:f>IF(A22="Place",C22*VLOOKUP(B22,$A$5:$D$10,3,FALSE)/VLOOKUP(B22,$A$5:$D$10,4,FALSE),IF(A22="Buy",C22*$B$12/VLOOKUP(B22,$A$5:$D$10,2,FALSE)-C22*$B$13,C22*VLOOKUP(B22,$A$5:$D$10,2,FALSE)/$B$12*(1-$B$13)))</x:f>
        <x:v>5.833333333333333</x:v>
      </x:c>
      <x:c r="E22" s="12" t="n">
        <x:f>C22+D22</x:f>
        <x:v>10.833333333333332</x:v>
      </x:c>
      <x:c r="F22" s="13" t="n">
        <x:f>1-IF(A22="Lay",$B$12,VLOOKUP(B22,$A$5:$D$10,2,FALSE))/(VLOOKUP(B22,$A$5:$D$10,2,FALSE)+$B$12)*(1+D22/C22)</x:f>
        <x:v>0.015151515151515249</x:v>
      </x:c>
    </x:row>
    <x:row r="23" ht="38" customHeight="1">
      <x:c r="A23" s="3" t="str">
        <x:v>Last example: 5 on Place 6 has an exact 5.8333… profit. If paid as 5 after whole-unit rounding, its effective edge becomes 9.0909%.</x:v>
      </x:c>
      <x:c r="B23" s="3" t="str">
        <x:v>Last example: 5 on Place 6 has an exact 5.8333… profit. If paid as 5 after whole-unit rounding, its effective edge becomes 9.0909%.</x:v>
      </x:c>
      <x:c r="C23" s="3" t="str">
        <x:v>Last example: 5 on Place 6 has an exact 5.8333… profit. If paid as 5 after whole-unit rounding, its effective edge becomes 9.0909%.</x:v>
      </x:c>
      <x:c r="D23" s="3" t="str">
        <x:v>Last example: 5 on Place 6 has an exact 5.8333… profit. If paid as 5 after whole-unit rounding, its effective edge becomes 9.0909%.</x:v>
      </x:c>
      <x:c r="E23" s="3" t="str">
        <x:v>Last example: 5 on Place 6 has an exact 5.8333… profit. If paid as 5 after whole-unit rounding, its effective edge becomes 9.0909%.</x:v>
      </x:c>
      <x:c r="F23" s="3" t="str">
        <x:v>Last example: 5 on Place 6 has an exact 5.8333… profit. If paid as 5 after whole-unit rounding, its effective edge becomes 9.0909%.</x:v>
      </x:c>
    </x:row>
    <x:row r="24" ht="27" customHeight="1">
      <x:c r="A24" s="2"/>
      <x:c r="B24" s="2"/>
      <x:c r="C24" s="2"/>
      <x:c r="D24" s="2"/>
      <x:c r="E24" s="2"/>
      <x:c r="F24" s="2"/>
    </x:row>
    <x:row r="25" ht="28" customHeight="1">
      <x:c r="A25" s="5" t="str">
        <x:v>SOURCES AND SCOPE</x:v>
      </x:c>
      <x:c r="B25" s="5" t="str">
        <x:v>SOURCES AND SCOPE</x:v>
      </x:c>
      <x:c r="C25" s="5" t="str">
        <x:v>SOURCES AND SCOPE</x:v>
      </x:c>
      <x:c r="D25" s="5" t="str">
        <x:v>SOURCES AND SCOPE</x:v>
      </x:c>
      <x:c r="E25" s="5" t="str">
        <x:v>SOURCES AND SCOPE</x:v>
      </x:c>
      <x:c r="F25" s="5" t="str">
        <x:v>SOURCES AND SCOPE</x:v>
      </x:c>
    </x:row>
    <x:row r="26" ht="28" customHeight="1">
      <x:c r="A26" s="3" t="str">
        <x:v>Standard Place, Odds and Hardways payouts: Rivers Casino Des Plaines, Craps guide.</x:v>
      </x:c>
      <x:c r="B26" s="3" t="str">
        <x:v>Standard Place, Odds and Hardways payouts: Rivers Casino Des Plaines, Craps guide.</x:v>
      </x:c>
      <x:c r="C26" s="3" t="str">
        <x:v>Standard Place, Odds and Hardways payouts: Rivers Casino Des Plaines, Craps guide.</x:v>
      </x:c>
      <x:c r="D26" s="3" t="str">
        <x:v>Standard Place, Odds and Hardways payouts: Rivers Casino Des Plaines, Craps guide.</x:v>
      </x:c>
      <x:c r="E26" s="3" t="str">
        <x:v>Standard Place, Odds and Hardways payouts: Rivers Casino Des Plaines, Craps guide.</x:v>
      </x:c>
      <x:c r="F26" s="3" t="str">
        <x:v>Standard Place, Odds and Hardways payouts: Rivers Casino Des Plaines, Craps guide.</x:v>
      </x:c>
    </x:row>
    <x:row r="27" ht="28" customHeight="1">
      <x:c r="A27" s="27" t="str">
        <x:v>https://www.riverscasino.com/desplaines/casino/table-games/craps</x:v>
      </x:c>
      <x:c r="B27" s="27" t="str">
        <x:v>https://www.riverscasino.com/desplaines/casino/table-games/craps</x:v>
      </x:c>
      <x:c r="C27" s="27" t="str">
        <x:v>https://www.riverscasino.com/desplaines/casino/table-games/craps</x:v>
      </x:c>
      <x:c r="D27" s="27" t="str">
        <x:v>https://www.riverscasino.com/desplaines/casino/table-games/craps</x:v>
      </x:c>
      <x:c r="E27" s="27" t="str">
        <x:v>https://www.riverscasino.com/desplaines/casino/table-games/craps</x:v>
      </x:c>
      <x:c r="F27" s="27" t="str">
        <x:v>https://www.riverscasino.com/desplaines/casino/table-games/craps</x:v>
      </x:c>
    </x:row>
    <x:row r="28" ht="34" customHeight="1">
      <x:c r="A28" s="3" t="str">
        <x:v>Independent analysis including win-only Buy/Lay commission and the distinction between per-roll and resolved-bet house edge:</x:v>
      </x:c>
      <x:c r="B28" s="3" t="str">
        <x:v>Independent analysis including win-only Buy/Lay commission and the distinction between per-roll and resolved-bet house edge:</x:v>
      </x:c>
      <x:c r="C28" s="3" t="str">
        <x:v>Independent analysis including win-only Buy/Lay commission and the distinction between per-roll and resolved-bet house edge:</x:v>
      </x:c>
      <x:c r="D28" s="3" t="str">
        <x:v>Independent analysis including win-only Buy/Lay commission and the distinction between per-roll and resolved-bet house edge:</x:v>
      </x:c>
      <x:c r="E28" s="3" t="str">
        <x:v>Independent analysis including win-only Buy/Lay commission and the distinction between per-roll and resolved-bet house edge:</x:v>
      </x:c>
      <x:c r="F28" s="3" t="str">
        <x:v>Independent analysis including win-only Buy/Lay commission and the distinction between per-roll and resolved-bet house edge:</x:v>
      </x:c>
    </x:row>
    <x:row r="29" ht="28" customHeight="1">
      <x:c r="A29" s="27" t="str">
        <x:v>https://wizardofodds.com/games/craps/appendix/2/</x:v>
      </x:c>
      <x:c r="B29" s="27" t="str">
        <x:v>https://wizardofodds.com/games/craps/appendix/2/</x:v>
      </x:c>
      <x:c r="C29" s="27" t="str">
        <x:v>https://wizardofodds.com/games/craps/appendix/2/</x:v>
      </x:c>
      <x:c r="D29" s="27" t="str">
        <x:v>https://wizardofodds.com/games/craps/appendix/2/</x:v>
      </x:c>
      <x:c r="E29" s="27" t="str">
        <x:v>https://wizardofodds.com/games/craps/appendix/2/</x:v>
      </x:c>
      <x:c r="F29" s="27" t="str">
        <x:v>https://wizardofodds.com/games/craps/appendix/2/</x:v>
      </x:c>
    </x:row>
    <x:row r="30" ht="28" customHeight="1">
      <x:c r="A30" s="27" t="str">
        <x:v>Companion page: https://gamblingcalc.com/table-social-games/craps-payout-calculator/</x:v>
      </x:c>
      <x:c r="B30" s="27" t="str">
        <x:v>Companion page: https://gamblingcalc.com/table-social-games/craps-payout-calculator/</x:v>
      </x:c>
      <x:c r="C30" s="27" t="str">
        <x:v>Companion page: https://gamblingcalc.com/table-social-games/craps-payout-calculator/</x:v>
      </x:c>
      <x:c r="D30" s="27" t="str">
        <x:v>Companion page: https://gamblingcalc.com/table-social-games/craps-payout-calculator/</x:v>
      </x:c>
      <x:c r="E30" s="27" t="str">
        <x:v>Companion page: https://gamblingcalc.com/table-social-games/craps-payout-calculator/</x:v>
      </x:c>
      <x:c r="F30" s="27" t="str">
        <x:v>Companion page: https://gamblingcalc.com/table-social-games/craps-payout-calculator/</x:v>
      </x:c>
    </x:row>
    <x:row r="31" ht="28" customHeight="1">
      <x:c r="A31" s="3" t="str">
        <x:v>Sources checked 7 September 2026. No casino-specific rounding or minimum commission is implied.</x:v>
      </x:c>
      <x:c r="B31" s="3" t="str">
        <x:v>Sources checked 7 September 2026. No casino-specific rounding or minimum commission is implied.</x:v>
      </x:c>
      <x:c r="C31" s="3" t="str">
        <x:v>Sources checked 7 September 2026. No casino-specific rounding or minimum commission is implied.</x:v>
      </x:c>
      <x:c r="D31" s="3" t="str">
        <x:v>Sources checked 7 September 2026. No casino-specific rounding or minimum commission is implied.</x:v>
      </x:c>
      <x:c r="E31" s="3" t="str">
        <x:v>Sources checked 7 September 2026. No casino-specific rounding or minimum commission is implied.</x:v>
      </x:c>
      <x:c r="F31" s="3" t="str">
        <x:v>Sources checked 7 September 2026. No casino-specific rounding or minimum commission is implied.</x:v>
      </x:c>
    </x:row>
  </x:sheetData>
  <x:mergeCells>
    <x:mergeCell ref="A1:F1"/>
    <x:mergeCell ref="A2:F2"/>
    <x:mergeCell ref="E5:F7"/>
    <x:mergeCell ref="E9:F12"/>
    <x:mergeCell ref="A15:F15"/>
    <x:mergeCell ref="A23:F23"/>
    <x:mergeCell ref="A25:F25"/>
    <x:mergeCell ref="A26:F26"/>
    <x:mergeCell ref="A27:F27"/>
    <x:mergeCell ref="A28:F28"/>
    <x:mergeCell ref="A29:F29"/>
    <x:mergeCell ref="A30:F30"/>
    <x:mergeCell ref="A31:F31"/>
  </x:mergeCells>
  <x:pageMargins left="0.7" right="0.7" top="0.75" bottom="0.75" header="0.3" footer="0.3"/>
</x:worksheet>
</file>